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6515" windowHeight="11055"/>
  </bookViews>
  <sheets>
    <sheet name="Feuil1" sheetId="1" r:id="rId1"/>
    <sheet name="Feuil2" sheetId="2" r:id="rId2"/>
    <sheet name="Feuil3" sheetId="3" r:id="rId3"/>
  </sheets>
  <calcPr calcId="144525"/>
</workbook>
</file>

<file path=xl/calcChain.xml><?xml version="1.0" encoding="utf-8"?>
<calcChain xmlns="http://schemas.openxmlformats.org/spreadsheetml/2006/main">
  <c r="H19" i="1" l="1"/>
  <c r="H27" i="1" s="1"/>
  <c r="H16" i="1"/>
  <c r="B26" i="1"/>
  <c r="B15" i="1"/>
  <c r="B16" i="1" s="1"/>
  <c r="I16" i="1" l="1"/>
  <c r="I17" i="1" s="1"/>
  <c r="I18" i="1" s="1"/>
  <c r="I23" i="1" s="1"/>
  <c r="I19" i="1"/>
  <c r="I27" i="1" s="1"/>
  <c r="H17" i="1"/>
  <c r="H18" i="1" s="1"/>
  <c r="H23" i="1" s="1"/>
  <c r="B22" i="1"/>
</calcChain>
</file>

<file path=xl/sharedStrings.xml><?xml version="1.0" encoding="utf-8"?>
<sst xmlns="http://schemas.openxmlformats.org/spreadsheetml/2006/main" count="52" uniqueCount="38">
  <si>
    <t xml:space="preserve">nr max  sortie réducteur  (tr/mn)             = </t>
  </si>
  <si>
    <t>Déplacement en ligne droite</t>
  </si>
  <si>
    <t>Maxi</t>
  </si>
  <si>
    <t>-</t>
  </si>
  <si>
    <t>Déplacement en virage</t>
  </si>
  <si>
    <t>&lt;Vitesse&gt;(cm/s)</t>
  </si>
  <si>
    <t xml:space="preserve"> =</t>
  </si>
  <si>
    <t>Distance à parcourir (m)</t>
  </si>
  <si>
    <t>cm/s</t>
  </si>
  <si>
    <t>m</t>
  </si>
  <si>
    <t>Réglages de la carte MD23/25 pour un déplacement en ligne droite</t>
  </si>
  <si>
    <t>Paramètre renvoyé par la carte pour le contrôle de la distance</t>
  </si>
  <si>
    <t>Rayon du virage (cm)</t>
  </si>
  <si>
    <t>Comportement souhaité</t>
  </si>
  <si>
    <t>(à compléter)</t>
  </si>
  <si>
    <t>cm</t>
  </si>
  <si>
    <t>Calculs intermédiaires</t>
  </si>
  <si>
    <t>Angle du virage</t>
  </si>
  <si>
    <t>Vitesse</t>
  </si>
  <si>
    <t>Roue</t>
  </si>
  <si>
    <t>Intérieure</t>
  </si>
  <si>
    <t>Extérieure</t>
  </si>
  <si>
    <t>Codeur</t>
  </si>
  <si>
    <t>Réglages de la carte MD23/25 pour un déplacement en virage</t>
  </si>
  <si>
    <t>Distance à parcourir</t>
  </si>
  <si>
    <t>Speed</t>
  </si>
  <si>
    <t>deg</t>
  </si>
  <si>
    <t>Caractéristiques du robot solaires</t>
  </si>
  <si>
    <t>rad/s</t>
  </si>
  <si>
    <t>%</t>
  </si>
  <si>
    <t>tr/mn</t>
  </si>
  <si>
    <t>Distance entre les roues</t>
  </si>
  <si>
    <t>Fréquence rot réduc</t>
  </si>
  <si>
    <t>Oméga réducteur</t>
  </si>
  <si>
    <t>Registre Speed D et G</t>
  </si>
  <si>
    <t>Codeur D et G</t>
  </si>
  <si>
    <t>Paramètres renvoyés par la carte pour le contrôle de la distance</t>
  </si>
  <si>
    <t>&gt;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</si>
</sst>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/>
    <xf numFmtId="0" fontId="0" fillId="0" borderId="0" xfId="0"/>
    <xf numFmtId="0" fontId="0" fillId="0" borderId="1" xfId="0" applyBorder="1"/>
    <xf numFmtId="0" fontId="1" fillId="0" borderId="0" xfId="0" applyFont="1"/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/>
    <xf numFmtId="0" fontId="0" fillId="2" borderId="0" xfId="0" applyFill="1" applyAlignment="1"/>
    <xf numFmtId="0" fontId="1" fillId="4" borderId="0" xfId="0" applyFont="1" applyFill="1" applyAlignment="1"/>
    <xf numFmtId="0" fontId="0" fillId="4" borderId="0" xfId="0" applyFill="1" applyAlignment="1"/>
    <xf numFmtId="0" fontId="1" fillId="4" borderId="0" xfId="0" applyFont="1" applyFill="1" applyAlignment="1">
      <alignment horizontal="center"/>
    </xf>
    <xf numFmtId="0" fontId="0" fillId="4" borderId="0" xfId="0" applyFill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" fillId="0" borderId="9" xfId="0" applyFont="1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3" xfId="0" applyFont="1" applyFill="1" applyBorder="1"/>
    <xf numFmtId="0" fontId="1" fillId="0" borderId="4" xfId="0" applyFont="1" applyBorder="1"/>
    <xf numFmtId="0" fontId="1" fillId="0" borderId="8" xfId="0" applyFont="1" applyBorder="1"/>
    <xf numFmtId="0" fontId="1" fillId="0" borderId="3" xfId="0" applyFont="1" applyBorder="1"/>
    <xf numFmtId="0" fontId="1" fillId="0" borderId="0" xfId="0" applyFont="1" applyBorder="1"/>
    <xf numFmtId="0" fontId="1" fillId="3" borderId="0" xfId="0" applyFont="1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" fillId="5" borderId="0" xfId="0" applyFont="1" applyFill="1" applyBorder="1"/>
    <xf numFmtId="0" fontId="1" fillId="6" borderId="0" xfId="0" applyFont="1" applyFill="1" applyBorder="1"/>
    <xf numFmtId="0" fontId="1" fillId="0" borderId="11" xfId="0" applyFont="1" applyBorder="1"/>
    <xf numFmtId="0" fontId="1" fillId="3" borderId="12" xfId="0" applyFont="1" applyFill="1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1" fillId="0" borderId="14" xfId="0" applyFont="1" applyBorder="1"/>
    <xf numFmtId="0" fontId="1" fillId="0" borderId="16" xfId="0" applyFont="1" applyFill="1" applyBorder="1"/>
    <xf numFmtId="0" fontId="1" fillId="0" borderId="17" xfId="0" applyFont="1" applyBorder="1"/>
    <xf numFmtId="0" fontId="0" fillId="0" borderId="17" xfId="0" applyFill="1" applyBorder="1" applyAlignment="1">
      <alignment horizont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1" fillId="0" borderId="22" xfId="0" applyFont="1" applyBorder="1"/>
    <xf numFmtId="0" fontId="0" fillId="0" borderId="23" xfId="0" applyBorder="1"/>
    <xf numFmtId="0" fontId="1" fillId="0" borderId="24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/>
    <xf numFmtId="0" fontId="1" fillId="0" borderId="26" xfId="0" applyFont="1" applyBorder="1" applyAlignment="1">
      <alignment horizontal="center"/>
    </xf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10" xfId="0" applyBorder="1"/>
    <xf numFmtId="2" fontId="0" fillId="0" borderId="10" xfId="0" applyNumberFormat="1" applyBorder="1" applyAlignment="1">
      <alignment horizontal="center"/>
    </xf>
    <xf numFmtId="0" fontId="1" fillId="0" borderId="25" xfId="0" applyFont="1" applyBorder="1"/>
    <xf numFmtId="0" fontId="1" fillId="0" borderId="25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2" borderId="0" xfId="0" applyFont="1" applyFill="1" applyAlignment="1"/>
    <xf numFmtId="0" fontId="0" fillId="2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B10" sqref="B10"/>
    </sheetView>
  </sheetViews>
  <sheetFormatPr baseColWidth="10" defaultRowHeight="15" x14ac:dyDescent="0.25"/>
  <cols>
    <col min="1" max="1" width="22.140625" customWidth="1"/>
    <col min="3" max="3" width="10.85546875" style="1" customWidth="1"/>
    <col min="4" max="4" width="11.42578125" style="1"/>
    <col min="5" max="5" width="6.28515625" customWidth="1"/>
    <col min="6" max="6" width="3.5703125" customWidth="1"/>
    <col min="7" max="7" width="18.85546875" customWidth="1"/>
  </cols>
  <sheetData>
    <row r="1" spans="1:14" s="1" customFormat="1" x14ac:dyDescent="0.25"/>
    <row r="2" spans="1:14" s="1" customFormat="1" x14ac:dyDescent="0.25">
      <c r="A2" s="4" t="s">
        <v>27</v>
      </c>
    </row>
    <row r="3" spans="1:14" s="1" customFormat="1" x14ac:dyDescent="0.25">
      <c r="A3" s="62" t="s">
        <v>0</v>
      </c>
      <c r="B3" s="62"/>
      <c r="C3" s="63"/>
      <c r="D3" s="6">
        <v>216</v>
      </c>
      <c r="E3" s="1" t="s">
        <v>30</v>
      </c>
    </row>
    <row r="4" spans="1:14" s="12" customFormat="1" x14ac:dyDescent="0.25">
      <c r="A4" s="5" t="s">
        <v>31</v>
      </c>
      <c r="B4" s="7"/>
      <c r="C4" s="8" t="s">
        <v>6</v>
      </c>
      <c r="D4" s="6">
        <v>46</v>
      </c>
      <c r="E4" s="12" t="s">
        <v>15</v>
      </c>
    </row>
    <row r="5" spans="1:14" s="12" customFormat="1" x14ac:dyDescent="0.25">
      <c r="A5" s="2"/>
      <c r="B5" s="9"/>
      <c r="C5" s="10"/>
      <c r="D5" s="11"/>
    </row>
    <row r="6" spans="1:14" s="2" customFormat="1" ht="15.75" thickBot="1" x14ac:dyDescent="0.3">
      <c r="A6" s="9" t="s">
        <v>13</v>
      </c>
      <c r="B6" s="9" t="s">
        <v>14</v>
      </c>
      <c r="C6" s="10"/>
      <c r="D6" s="11" t="s">
        <v>2</v>
      </c>
      <c r="H6" s="9"/>
      <c r="I6" s="9"/>
      <c r="J6" s="10"/>
    </row>
    <row r="7" spans="1:14" x14ac:dyDescent="0.25">
      <c r="A7" s="36" t="s">
        <v>5</v>
      </c>
      <c r="B7" s="37">
        <v>20</v>
      </c>
      <c r="C7" s="38" t="s">
        <v>8</v>
      </c>
      <c r="D7" s="39">
        <v>20</v>
      </c>
    </row>
    <row r="8" spans="1:14" x14ac:dyDescent="0.25">
      <c r="A8" s="40" t="s">
        <v>7</v>
      </c>
      <c r="B8" s="34">
        <v>1</v>
      </c>
      <c r="C8" s="21" t="s">
        <v>9</v>
      </c>
      <c r="D8" s="61" t="s">
        <v>3</v>
      </c>
    </row>
    <row r="9" spans="1:14" s="2" customFormat="1" x14ac:dyDescent="0.25">
      <c r="A9" s="40" t="s">
        <v>12</v>
      </c>
      <c r="B9" s="35">
        <v>23</v>
      </c>
      <c r="C9" s="21" t="s">
        <v>15</v>
      </c>
      <c r="D9" s="61" t="s">
        <v>37</v>
      </c>
    </row>
    <row r="10" spans="1:14" s="2" customFormat="1" ht="15.75" thickBot="1" x14ac:dyDescent="0.3">
      <c r="A10" s="41" t="s">
        <v>17</v>
      </c>
      <c r="B10" s="42">
        <v>90</v>
      </c>
      <c r="C10" s="43" t="s">
        <v>26</v>
      </c>
      <c r="D10" s="60"/>
    </row>
    <row r="11" spans="1:14" s="2" customFormat="1" x14ac:dyDescent="0.25"/>
    <row r="12" spans="1:14" s="2" customFormat="1" x14ac:dyDescent="0.25">
      <c r="A12" s="27" t="s">
        <v>1</v>
      </c>
      <c r="B12" s="28"/>
      <c r="C12" s="13"/>
      <c r="D12" s="13"/>
      <c r="E12" s="14"/>
      <c r="G12" s="30" t="s">
        <v>4</v>
      </c>
      <c r="H12" s="13"/>
      <c r="I12" s="13"/>
      <c r="J12" s="13"/>
      <c r="K12" s="14"/>
    </row>
    <row r="13" spans="1:14" x14ac:dyDescent="0.25">
      <c r="A13" s="15"/>
      <c r="B13" s="16"/>
      <c r="C13" s="16"/>
      <c r="D13" s="16"/>
      <c r="E13" s="17"/>
      <c r="G13" s="15"/>
      <c r="H13" s="16"/>
      <c r="I13" s="16"/>
      <c r="J13" s="16"/>
      <c r="K13" s="17"/>
    </row>
    <row r="14" spans="1:14" s="2" customFormat="1" x14ac:dyDescent="0.25">
      <c r="A14" s="15" t="s">
        <v>16</v>
      </c>
      <c r="B14" s="16"/>
      <c r="C14" s="16"/>
      <c r="D14" s="16"/>
      <c r="E14" s="17"/>
      <c r="G14" s="15" t="s">
        <v>16</v>
      </c>
      <c r="H14" s="16"/>
      <c r="I14" s="16"/>
      <c r="J14" s="16"/>
      <c r="K14" s="17"/>
    </row>
    <row r="15" spans="1:14" s="2" customFormat="1" x14ac:dyDescent="0.25">
      <c r="A15" s="26" t="s">
        <v>33</v>
      </c>
      <c r="B15" s="19">
        <f>20*$B$7</f>
        <v>400</v>
      </c>
      <c r="C15" s="21" t="s">
        <v>28</v>
      </c>
      <c r="D15" s="16"/>
      <c r="E15" s="17"/>
      <c r="G15" s="29" t="s">
        <v>19</v>
      </c>
      <c r="H15" s="18" t="s">
        <v>20</v>
      </c>
      <c r="I15" s="18" t="s">
        <v>21</v>
      </c>
      <c r="J15" s="16"/>
      <c r="K15" s="17"/>
      <c r="N15" s="2">
        <v>0</v>
      </c>
    </row>
    <row r="16" spans="1:14" s="2" customFormat="1" x14ac:dyDescent="0.25">
      <c r="A16" s="26" t="s">
        <v>32</v>
      </c>
      <c r="B16" s="20">
        <f>(30*B15)/(PI()*$D$3)</f>
        <v>17.683882565766151</v>
      </c>
      <c r="C16" s="21" t="s">
        <v>29</v>
      </c>
      <c r="D16" s="16"/>
      <c r="E16" s="17"/>
      <c r="G16" s="3" t="s">
        <v>18</v>
      </c>
      <c r="H16" s="19">
        <f xml:space="preserve"> $B$7*((2*$B$9 - $D$4)/(2*$B$9))</f>
        <v>0</v>
      </c>
      <c r="I16" s="19">
        <f>IF(H16&gt;0,H16*((2*$B$9+$D$4)/(2*$B$9-$D$4)),2*$B$7)</f>
        <v>40</v>
      </c>
      <c r="J16" s="21" t="s">
        <v>8</v>
      </c>
      <c r="K16" s="17"/>
    </row>
    <row r="17" spans="1:11" x14ac:dyDescent="0.25">
      <c r="A17" s="15"/>
      <c r="B17" s="16"/>
      <c r="C17" s="16"/>
      <c r="D17" s="16"/>
      <c r="E17" s="17"/>
      <c r="G17" s="26" t="s">
        <v>33</v>
      </c>
      <c r="H17" s="19">
        <f>20*H16</f>
        <v>0</v>
      </c>
      <c r="I17" s="19">
        <f>20*I16</f>
        <v>800</v>
      </c>
      <c r="J17" s="21" t="s">
        <v>28</v>
      </c>
      <c r="K17" s="17"/>
    </row>
    <row r="18" spans="1:11" s="2" customFormat="1" x14ac:dyDescent="0.25">
      <c r="A18" s="15"/>
      <c r="B18" s="16"/>
      <c r="C18" s="16"/>
      <c r="D18" s="16"/>
      <c r="E18" s="17"/>
      <c r="G18" s="26" t="s">
        <v>32</v>
      </c>
      <c r="H18" s="20">
        <f>(30*H17)/(PI()*$D$3)</f>
        <v>0</v>
      </c>
      <c r="I18" s="20">
        <f>(30*I17)/(PI()*$D$3)</f>
        <v>35.367765131532302</v>
      </c>
      <c r="J18" s="21" t="s">
        <v>29</v>
      </c>
      <c r="K18" s="17"/>
    </row>
    <row r="19" spans="1:11" s="2" customFormat="1" ht="15.75" thickBot="1" x14ac:dyDescent="0.3">
      <c r="A19" s="15"/>
      <c r="B19" s="16"/>
      <c r="C19" s="16"/>
      <c r="D19" s="16"/>
      <c r="E19" s="17"/>
      <c r="G19" s="56" t="s">
        <v>24</v>
      </c>
      <c r="H19" s="57">
        <f>0.01*( ($B$10*PI()/180)*($B$9-$D$4/2))</f>
        <v>0</v>
      </c>
      <c r="I19" s="57">
        <f>IF(H16&gt;0,0.01*( ($B$10*PI()/180)*($B$9+$D$4/2)),0.01*$D$4*$B$10*PI()/180)</f>
        <v>0.72256631032565244</v>
      </c>
      <c r="J19" s="25" t="s">
        <v>9</v>
      </c>
      <c r="K19" s="17"/>
    </row>
    <row r="20" spans="1:11" s="2" customFormat="1" ht="15.75" thickTop="1" x14ac:dyDescent="0.25">
      <c r="A20" s="44"/>
      <c r="B20" s="45"/>
      <c r="C20" s="45"/>
      <c r="D20" s="45"/>
      <c r="E20" s="46"/>
      <c r="G20" s="44"/>
      <c r="H20" s="45"/>
      <c r="I20" s="45"/>
      <c r="J20" s="45"/>
      <c r="K20" s="46"/>
    </row>
    <row r="21" spans="1:11" s="2" customFormat="1" x14ac:dyDescent="0.25">
      <c r="A21" s="47" t="s">
        <v>10</v>
      </c>
      <c r="B21" s="18"/>
      <c r="C21" s="18"/>
      <c r="D21" s="18"/>
      <c r="E21" s="48"/>
      <c r="G21" s="47" t="s">
        <v>23</v>
      </c>
      <c r="H21" s="18"/>
      <c r="I21" s="18"/>
      <c r="J21" s="18"/>
      <c r="K21" s="48"/>
    </row>
    <row r="22" spans="1:11" x14ac:dyDescent="0.25">
      <c r="A22" s="49" t="s">
        <v>34</v>
      </c>
      <c r="B22" s="24">
        <f>ROUND(((255/200)*B16+128),0)</f>
        <v>151</v>
      </c>
      <c r="C22" s="16"/>
      <c r="D22" s="16"/>
      <c r="E22" s="48"/>
      <c r="G22" s="58" t="s">
        <v>19</v>
      </c>
      <c r="H22" s="31" t="s">
        <v>20</v>
      </c>
      <c r="I22" s="31" t="s">
        <v>21</v>
      </c>
      <c r="J22" s="16"/>
      <c r="K22" s="48"/>
    </row>
    <row r="23" spans="1:11" x14ac:dyDescent="0.25">
      <c r="A23" s="50"/>
      <c r="B23" s="22"/>
      <c r="C23" s="16"/>
      <c r="D23" s="16"/>
      <c r="E23" s="48"/>
      <c r="G23" s="59" t="s">
        <v>25</v>
      </c>
      <c r="H23" s="32">
        <f>ROUND(((255/200)*H18+128),0)</f>
        <v>128</v>
      </c>
      <c r="I23" s="32">
        <f>ROUND(((255/200)*I18+128),0)</f>
        <v>173</v>
      </c>
      <c r="J23" s="16"/>
      <c r="K23" s="48"/>
    </row>
    <row r="24" spans="1:11" x14ac:dyDescent="0.25">
      <c r="A24" s="51"/>
      <c r="B24" s="16"/>
      <c r="C24" s="16"/>
      <c r="D24" s="16"/>
      <c r="E24" s="48"/>
      <c r="G24" s="51"/>
      <c r="H24" s="16"/>
      <c r="I24" s="16"/>
      <c r="J24" s="16"/>
      <c r="K24" s="48"/>
    </row>
    <row r="25" spans="1:11" x14ac:dyDescent="0.25">
      <c r="A25" s="47" t="s">
        <v>11</v>
      </c>
      <c r="B25" s="18"/>
      <c r="C25" s="18"/>
      <c r="D25" s="18"/>
      <c r="E25" s="48"/>
      <c r="G25" s="47" t="s">
        <v>36</v>
      </c>
      <c r="H25" s="18"/>
      <c r="I25" s="18"/>
      <c r="J25" s="18"/>
      <c r="K25" s="48"/>
    </row>
    <row r="26" spans="1:11" x14ac:dyDescent="0.25">
      <c r="A26" s="52" t="s">
        <v>35</v>
      </c>
      <c r="B26" s="23">
        <f>ROUNDUP((3600*$B$8)/PI(),0)</f>
        <v>1146</v>
      </c>
      <c r="C26" s="16"/>
      <c r="D26" s="16"/>
      <c r="E26" s="48"/>
      <c r="G26" s="58" t="s">
        <v>19</v>
      </c>
      <c r="H26" s="31" t="s">
        <v>20</v>
      </c>
      <c r="I26" s="31" t="s">
        <v>21</v>
      </c>
      <c r="J26" s="16"/>
      <c r="K26" s="48"/>
    </row>
    <row r="27" spans="1:11" x14ac:dyDescent="0.25">
      <c r="A27" s="51"/>
      <c r="B27" s="16"/>
      <c r="C27" s="16"/>
      <c r="D27" s="16"/>
      <c r="E27" s="48"/>
      <c r="G27" s="59" t="s">
        <v>22</v>
      </c>
      <c r="H27" s="33">
        <f>ROUNDUP((3600*H19)/PI(),0)</f>
        <v>0</v>
      </c>
      <c r="I27" s="33">
        <f>ROUNDUP((3600*I19)/PI(),0)</f>
        <v>828</v>
      </c>
      <c r="J27" s="16"/>
      <c r="K27" s="48"/>
    </row>
    <row r="28" spans="1:11" ht="15.75" thickBot="1" x14ac:dyDescent="0.3">
      <c r="A28" s="53"/>
      <c r="B28" s="54"/>
      <c r="C28" s="54"/>
      <c r="D28" s="54"/>
      <c r="E28" s="55"/>
      <c r="G28" s="53"/>
      <c r="H28" s="54"/>
      <c r="I28" s="54"/>
      <c r="J28" s="54"/>
      <c r="K28" s="55"/>
    </row>
    <row r="29" spans="1:11" ht="15.75" thickTop="1" x14ac:dyDescent="0.25"/>
  </sheetData>
  <mergeCells count="1"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</dc:creator>
  <cp:lastModifiedBy>Philippe</cp:lastModifiedBy>
  <dcterms:created xsi:type="dcterms:W3CDTF">2011-05-13T08:16:05Z</dcterms:created>
  <dcterms:modified xsi:type="dcterms:W3CDTF">2011-05-22T14:57:05Z</dcterms:modified>
</cp:coreProperties>
</file>